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quar\Documents\"/>
    </mc:Choice>
  </mc:AlternateContent>
  <xr:revisionPtr revIDLastSave="0" documentId="13_ncr:1_{D4C6A0D3-DE33-4345-91B0-6E1E18D96976}" xr6:coauthVersionLast="47" xr6:coauthVersionMax="47" xr10:uidLastSave="{00000000-0000-0000-0000-000000000000}"/>
  <bookViews>
    <workbookView xWindow="-108" yWindow="-108" windowWidth="23256" windowHeight="12576" xr2:uid="{053B2F30-2B40-417D-AEB1-A6B9A5CA15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B14" i="1" s="1"/>
  <c r="B13" i="1" l="1"/>
  <c r="D23" i="1" s="1"/>
  <c r="B18" i="1"/>
  <c r="B15" i="1"/>
  <c r="E14" i="1"/>
  <c r="E13" i="1"/>
  <c r="E19" i="1" s="1"/>
  <c r="B19" i="1"/>
  <c r="B20" i="1" l="1"/>
  <c r="E18" i="1"/>
  <c r="D22" i="1" s="1"/>
  <c r="D21" i="1" s="1"/>
  <c r="E15" i="1"/>
</calcChain>
</file>

<file path=xl/sharedStrings.xml><?xml version="1.0" encoding="utf-8"?>
<sst xmlns="http://schemas.openxmlformats.org/spreadsheetml/2006/main" count="48" uniqueCount="45">
  <si>
    <t>Grains</t>
  </si>
  <si>
    <t>Grains/day</t>
  </si>
  <si>
    <t>Sources:</t>
  </si>
  <si>
    <t>100-200 gallons of fresh water per day per room</t>
  </si>
  <si>
    <t>100-400 gallons of fresh water per day per room</t>
  </si>
  <si>
    <t>5 gallons of water used for regeneration per 1000 grains of hardness removed</t>
  </si>
  <si>
    <t>Chlorides represent 61% of the weight of salt</t>
  </si>
  <si>
    <t xml:space="preserve"> </t>
  </si>
  <si>
    <t>Water use gallons/day</t>
  </si>
  <si>
    <t>Use Assumptions to calculate water use:</t>
  </si>
  <si>
    <t>Environmental Impact</t>
  </si>
  <si>
    <t>Savings In Dollars ($)</t>
  </si>
  <si>
    <t>Hospitality assume between 100 to 400 gallons per day per room</t>
  </si>
  <si>
    <t>Residential/Multifamily assume approximately 90 gallons per day per person</t>
  </si>
  <si>
    <t>All other applications use average of usage over one full year</t>
  </si>
  <si>
    <t>4000 grains removed per pound of salt</t>
  </si>
  <si>
    <t>each person uses 80-100 gallons per day for indoor home uses</t>
  </si>
  <si>
    <t>Regeneartion of 5 gallons per 1000 grains of hardness removed and 4000 grains removed per pound of salt</t>
  </si>
  <si>
    <t>Initial Investment Traditional Softener</t>
  </si>
  <si>
    <t>Initial Investment Aqua-Rex</t>
  </si>
  <si>
    <t>First Year Savings:</t>
  </si>
  <si>
    <t>Running Cost Savings per Annum (w/o inflation):</t>
  </si>
  <si>
    <t>Chloride in lbs added to effluent water per annum</t>
  </si>
  <si>
    <t xml:space="preserve">Assumptions for efficient systems: </t>
  </si>
  <si>
    <t>Daily salt savings</t>
  </si>
  <si>
    <t>Daily water savings</t>
  </si>
  <si>
    <t>Daily running cost savings</t>
  </si>
  <si>
    <t>Water savings per annum</t>
  </si>
  <si>
    <t>Salt savings per annum</t>
  </si>
  <si>
    <t>Regeneration gallons per annum</t>
  </si>
  <si>
    <t>Daily lbs Chloride added to effluent water</t>
  </si>
  <si>
    <t>Daily lbs of salt used</t>
  </si>
  <si>
    <t>Daily gallons used for regeneration</t>
  </si>
  <si>
    <t>Pounds of salt used per annum</t>
  </si>
  <si>
    <t>Softening Savings Calculator - Generic Model</t>
  </si>
  <si>
    <t>Cost per pound of salt  - Dollars</t>
  </si>
  <si>
    <t>Cost per gallon of water - Dollars</t>
  </si>
  <si>
    <t>https://www.usgs.gov/</t>
  </si>
  <si>
    <t>https://www.4hoteliers.com/</t>
  </si>
  <si>
    <t>https://coloradowaterwise.org/</t>
  </si>
  <si>
    <t>https://www.seattle.gov/</t>
  </si>
  <si>
    <t>http://wcponline.com/</t>
  </si>
  <si>
    <t>http://www.wqa.org/</t>
  </si>
  <si>
    <t>Percent of Water Saved:</t>
  </si>
  <si>
    <t>Estimated Maintenance Cost Of Traditional Softener per annum (brine tank cleaning, repairs, downtime for repairs, etc.) in $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</si>
</sst>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-[$USD]\ * #,##0_-;\-[$USD]\ * #,##0_-;_-[$USD]\ * &quot;-&quot;_-;_-@_-"/>
    <numFmt numFmtId="166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0" fillId="3" borderId="1" xfId="0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</xf>
    <xf numFmtId="0" fontId="0" fillId="0" borderId="0" xfId="0" applyProtection="1"/>
    <xf numFmtId="3" fontId="0" fillId="2" borderId="1" xfId="0" applyNumberFormat="1" applyFill="1" applyBorder="1" applyProtection="1"/>
    <xf numFmtId="3" fontId="0" fillId="2" borderId="0" xfId="0" applyNumberFormat="1" applyFill="1" applyBorder="1" applyProtection="1"/>
    <xf numFmtId="0" fontId="0" fillId="2" borderId="2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vertical="center" wrapText="1"/>
    </xf>
    <xf numFmtId="0" fontId="0" fillId="2" borderId="7" xfId="0" applyFill="1" applyBorder="1" applyProtection="1"/>
    <xf numFmtId="0" fontId="0" fillId="2" borderId="6" xfId="0" applyFill="1" applyBorder="1" applyProtection="1"/>
    <xf numFmtId="0" fontId="0" fillId="2" borderId="0" xfId="0" applyFill="1" applyBorder="1" applyProtection="1"/>
    <xf numFmtId="164" fontId="0" fillId="3" borderId="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</xf>
    <xf numFmtId="0" fontId="0" fillId="2" borderId="7" xfId="0" applyFill="1" applyBorder="1" applyProtection="1">
      <protection locked="0"/>
    </xf>
    <xf numFmtId="0" fontId="3" fillId="2" borderId="6" xfId="0" applyFont="1" applyFill="1" applyBorder="1" applyProtection="1"/>
    <xf numFmtId="3" fontId="0" fillId="2" borderId="7" xfId="0" applyNumberFormat="1" applyFill="1" applyBorder="1" applyProtection="1"/>
    <xf numFmtId="0" fontId="0" fillId="2" borderId="6" xfId="0" applyFont="1" applyFill="1" applyBorder="1" applyProtection="1"/>
    <xf numFmtId="3" fontId="3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1" fillId="2" borderId="6" xfId="0" applyFont="1" applyFill="1" applyBorder="1" applyProtection="1"/>
    <xf numFmtId="0" fontId="1" fillId="2" borderId="6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2" fillId="2" borderId="6" xfId="1" applyFill="1" applyBorder="1" applyAlignment="1">
      <alignment vertical="center"/>
    </xf>
    <xf numFmtId="0" fontId="2" fillId="2" borderId="6" xfId="1" applyFill="1" applyBorder="1"/>
    <xf numFmtId="0" fontId="2" fillId="2" borderId="6" xfId="1" applyFill="1" applyBorder="1" applyProtection="1"/>
    <xf numFmtId="0" fontId="2" fillId="2" borderId="9" xfId="1" applyFill="1" applyBorder="1" applyAlignment="1">
      <alignment vertical="top"/>
    </xf>
    <xf numFmtId="0" fontId="0" fillId="2" borderId="10" xfId="0" applyFill="1" applyBorder="1"/>
    <xf numFmtId="3" fontId="0" fillId="4" borderId="1" xfId="0" applyNumberFormat="1" applyFill="1" applyBorder="1" applyProtection="1">
      <protection hidden="1"/>
    </xf>
    <xf numFmtId="3" fontId="0" fillId="4" borderId="8" xfId="0" applyNumberFormat="1" applyFill="1" applyBorder="1" applyProtection="1">
      <protection hidden="1"/>
    </xf>
    <xf numFmtId="164" fontId="3" fillId="5" borderId="1" xfId="0" applyNumberFormat="1" applyFont="1" applyFill="1" applyBorder="1" applyAlignment="1" applyProtection="1">
      <alignment horizontal="right" wrapText="1"/>
      <protection hidden="1"/>
    </xf>
    <xf numFmtId="4" fontId="0" fillId="4" borderId="1" xfId="0" applyNumberFormat="1" applyFill="1" applyBorder="1" applyProtection="1">
      <protection hidden="1"/>
    </xf>
    <xf numFmtId="166" fontId="3" fillId="5" borderId="1" xfId="0" applyNumberFormat="1" applyFont="1" applyFill="1" applyBorder="1" applyAlignment="1" applyProtection="1">
      <alignment horizontal="right" wrapText="1"/>
      <protection hidden="1"/>
    </xf>
    <xf numFmtId="3" fontId="0" fillId="2" borderId="7" xfId="0" applyNumberFormat="1" applyFill="1" applyBorder="1"/>
    <xf numFmtId="0" fontId="0" fillId="2" borderId="0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ill="1" applyBorder="1" applyAlignment="1" applyProtection="1">
      <alignment horizontal="left" wrapText="1"/>
    </xf>
    <xf numFmtId="3" fontId="3" fillId="2" borderId="7" xfId="0" applyNumberFormat="1" applyFont="1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1" fontId="0" fillId="3" borderId="1" xfId="0" applyNumberForma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0</xdr:rowOff>
    </xdr:from>
    <xdr:to>
      <xdr:col>2</xdr:col>
      <xdr:colOff>990600</xdr:colOff>
      <xdr:row>0</xdr:row>
      <xdr:rowOff>779357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DF07BDF-B561-465A-8746-E2C788050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0"/>
          <a:ext cx="2583180" cy="786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usgs.gov/special-topic/water-science-school/science/water-qa-how-much-water-do-i-use-home-each-day?qt-science_center_objects=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eattle.gov/Documents/Departments/SPU/Documents/HotelWaterConservation.pdf" TargetMode="External"/><Relationship Id="rId1" Type="http://schemas.openxmlformats.org/officeDocument/2006/relationships/hyperlink" Target="http://wcponline.com/2018/02/15/water-softeners-chloride-discharge-nsfansi-44/" TargetMode="External"/><Relationship Id="rId6" Type="http://schemas.openxmlformats.org/officeDocument/2006/relationships/hyperlink" Target="https://www.4hoteliers.com/features/article/1889" TargetMode="External"/><Relationship Id="rId5" Type="http://schemas.openxmlformats.org/officeDocument/2006/relationships/hyperlink" Target="https://coloradowaterwise.org/Resources/Documents/BP%20Project/St%20%20Regis%20Resort%20report.pdf" TargetMode="External"/><Relationship Id="rId4" Type="http://schemas.openxmlformats.org/officeDocument/2006/relationships/hyperlink" Target="http://www.wqa.org/Portals/0/Publications/GettingSmartWithSofteners_Revised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9ABB4-DCD8-40EF-8157-EA0B455E0E7D}">
  <dimension ref="A1:E36"/>
  <sheetViews>
    <sheetView tabSelected="1" workbookViewId="0">
      <selection activeCell="B3" sqref="B3"/>
    </sheetView>
  </sheetViews>
  <sheetFormatPr defaultColWidth="0" defaultRowHeight="14.4" zeroHeight="1" x14ac:dyDescent="0.3"/>
  <cols>
    <col min="1" max="1" width="35.21875" style="4" customWidth="1"/>
    <col min="2" max="2" width="13" style="4" customWidth="1"/>
    <col min="3" max="3" width="15.109375" style="4" customWidth="1"/>
    <col min="4" max="4" width="16.77734375" style="4" customWidth="1"/>
    <col min="5" max="5" width="13.44140625" style="4" customWidth="1"/>
    <col min="6" max="16384" width="8.88671875" style="4" hidden="1"/>
  </cols>
  <sheetData>
    <row r="1" spans="1:5" customFormat="1" ht="63" customHeight="1" x14ac:dyDescent="0.3">
      <c r="A1" s="40"/>
      <c r="B1" s="41"/>
      <c r="C1" s="41"/>
      <c r="D1" s="41"/>
      <c r="E1" s="42"/>
    </row>
    <row r="2" spans="1:5" ht="48.45" customHeight="1" x14ac:dyDescent="0.3">
      <c r="A2" s="9" t="s">
        <v>34</v>
      </c>
      <c r="B2" s="3" t="s">
        <v>0</v>
      </c>
      <c r="C2" s="3" t="s">
        <v>8</v>
      </c>
      <c r="D2" s="3" t="s">
        <v>1</v>
      </c>
      <c r="E2" s="10"/>
    </row>
    <row r="3" spans="1:5" x14ac:dyDescent="0.3">
      <c r="A3" s="11" t="s">
        <v>9</v>
      </c>
      <c r="B3" s="2">
        <v>20</v>
      </c>
      <c r="C3" s="2">
        <v>44000</v>
      </c>
      <c r="D3" s="5">
        <f t="shared" ref="D3" si="0">C3*B3</f>
        <v>880000</v>
      </c>
      <c r="E3" s="10"/>
    </row>
    <row r="4" spans="1:5" x14ac:dyDescent="0.3">
      <c r="A4" s="11" t="s">
        <v>12</v>
      </c>
      <c r="B4" s="6"/>
      <c r="C4" s="6"/>
      <c r="D4" s="6"/>
      <c r="E4" s="10"/>
    </row>
    <row r="5" spans="1:5" x14ac:dyDescent="0.3">
      <c r="A5" s="11" t="s">
        <v>13</v>
      </c>
      <c r="B5" s="6"/>
      <c r="C5" s="6"/>
      <c r="D5" s="6"/>
      <c r="E5" s="10"/>
    </row>
    <row r="6" spans="1:5" x14ac:dyDescent="0.3">
      <c r="A6" s="11" t="s">
        <v>14</v>
      </c>
      <c r="B6" s="6"/>
      <c r="C6" s="6"/>
      <c r="D6" s="6"/>
      <c r="E6" s="10"/>
    </row>
    <row r="7" spans="1:5" x14ac:dyDescent="0.3">
      <c r="A7" s="11"/>
      <c r="B7" s="12"/>
      <c r="C7" s="12"/>
      <c r="D7" s="12"/>
      <c r="E7" s="10"/>
    </row>
    <row r="8" spans="1:5" ht="14.4" customHeight="1" x14ac:dyDescent="0.3">
      <c r="A8" s="11" t="s">
        <v>35</v>
      </c>
      <c r="B8" s="1">
        <v>0.15</v>
      </c>
      <c r="C8" s="45" t="s">
        <v>18</v>
      </c>
      <c r="D8" s="46"/>
      <c r="E8" s="13">
        <v>105000</v>
      </c>
    </row>
    <row r="9" spans="1:5" x14ac:dyDescent="0.3">
      <c r="A9" s="11" t="s">
        <v>36</v>
      </c>
      <c r="B9" s="1">
        <v>8.0000000000000002E-3</v>
      </c>
      <c r="C9" s="45" t="s">
        <v>19</v>
      </c>
      <c r="D9" s="46"/>
      <c r="E9" s="13">
        <v>20000</v>
      </c>
    </row>
    <row r="10" spans="1:5" ht="46.2" customHeight="1" x14ac:dyDescent="0.3">
      <c r="A10" s="14" t="s">
        <v>44</v>
      </c>
      <c r="B10" s="51">
        <v>900</v>
      </c>
      <c r="C10" s="7"/>
      <c r="D10" s="8"/>
      <c r="E10" s="15" t="s">
        <v>7</v>
      </c>
    </row>
    <row r="11" spans="1:5" x14ac:dyDescent="0.3">
      <c r="A11" s="11"/>
      <c r="B11" s="12"/>
      <c r="C11" s="12"/>
      <c r="D11" s="12"/>
      <c r="E11" s="10"/>
    </row>
    <row r="12" spans="1:5" ht="18" x14ac:dyDescent="0.35">
      <c r="A12" s="16" t="s">
        <v>10</v>
      </c>
      <c r="B12" s="12"/>
      <c r="C12" s="12"/>
      <c r="D12" s="12"/>
      <c r="E12" s="10"/>
    </row>
    <row r="13" spans="1:5" x14ac:dyDescent="0.3">
      <c r="A13" s="11" t="s">
        <v>32</v>
      </c>
      <c r="B13" s="30">
        <f>D3/1000*5</f>
        <v>4400</v>
      </c>
      <c r="C13" s="12" t="s">
        <v>29</v>
      </c>
      <c r="D13" s="12"/>
      <c r="E13" s="31">
        <f>B13*365</f>
        <v>1606000</v>
      </c>
    </row>
    <row r="14" spans="1:5" x14ac:dyDescent="0.3">
      <c r="A14" s="11" t="s">
        <v>31</v>
      </c>
      <c r="B14" s="30">
        <f>D3/4000</f>
        <v>220</v>
      </c>
      <c r="C14" s="12" t="s">
        <v>33</v>
      </c>
      <c r="D14" s="12"/>
      <c r="E14" s="31">
        <f>B14*365</f>
        <v>80300</v>
      </c>
    </row>
    <row r="15" spans="1:5" x14ac:dyDescent="0.3">
      <c r="A15" s="11" t="s">
        <v>30</v>
      </c>
      <c r="B15" s="30">
        <f>B14*0.61</f>
        <v>134.19999999999999</v>
      </c>
      <c r="C15" s="43" t="s">
        <v>22</v>
      </c>
      <c r="D15" s="43"/>
      <c r="E15" s="31">
        <f>E14*0.61</f>
        <v>48983</v>
      </c>
    </row>
    <row r="16" spans="1:5" x14ac:dyDescent="0.3">
      <c r="A16" s="11"/>
      <c r="B16" s="6"/>
      <c r="C16" s="43"/>
      <c r="D16" s="43"/>
      <c r="E16" s="17"/>
    </row>
    <row r="17" spans="1:5" ht="18" x14ac:dyDescent="0.35">
      <c r="A17" s="16" t="s">
        <v>11</v>
      </c>
      <c r="B17" s="6"/>
      <c r="C17" s="12"/>
      <c r="D17" s="12"/>
      <c r="E17" s="17"/>
    </row>
    <row r="18" spans="1:5" x14ac:dyDescent="0.3">
      <c r="A18" s="18" t="s">
        <v>24</v>
      </c>
      <c r="B18" s="33">
        <f>B14*B8</f>
        <v>33</v>
      </c>
      <c r="C18" s="12" t="s">
        <v>28</v>
      </c>
      <c r="D18" s="12"/>
      <c r="E18" s="31">
        <f>E14*B8</f>
        <v>12045</v>
      </c>
    </row>
    <row r="19" spans="1:5" x14ac:dyDescent="0.3">
      <c r="A19" s="18" t="s">
        <v>25</v>
      </c>
      <c r="B19" s="33">
        <f>B13*B9</f>
        <v>35.200000000000003</v>
      </c>
      <c r="C19" s="12" t="s">
        <v>27</v>
      </c>
      <c r="D19" s="12"/>
      <c r="E19" s="31">
        <f>E13*B9</f>
        <v>12848</v>
      </c>
    </row>
    <row r="20" spans="1:5" ht="14.4" customHeight="1" x14ac:dyDescent="0.35">
      <c r="A20" s="18" t="s">
        <v>26</v>
      </c>
      <c r="B20" s="33">
        <f>B10/365 + B18+B19</f>
        <v>70.665753424657538</v>
      </c>
      <c r="C20" s="19" t="s">
        <v>7</v>
      </c>
      <c r="D20" s="20"/>
      <c r="E20" s="44" t="s">
        <v>7</v>
      </c>
    </row>
    <row r="21" spans="1:5" ht="19.2" customHeight="1" x14ac:dyDescent="0.35">
      <c r="A21" s="47" t="s">
        <v>20</v>
      </c>
      <c r="B21" s="48"/>
      <c r="C21" s="48"/>
      <c r="D21" s="32">
        <f>E8-E9+D22</f>
        <v>110793</v>
      </c>
      <c r="E21" s="44"/>
    </row>
    <row r="22" spans="1:5" ht="19.2" customHeight="1" x14ac:dyDescent="0.35">
      <c r="A22" s="47" t="s">
        <v>21</v>
      </c>
      <c r="B22" s="48"/>
      <c r="C22" s="48"/>
      <c r="D22" s="32">
        <f>E18+E19+B10</f>
        <v>25793</v>
      </c>
      <c r="E22" s="44"/>
    </row>
    <row r="23" spans="1:5" ht="18" x14ac:dyDescent="0.35">
      <c r="A23" s="49" t="s">
        <v>43</v>
      </c>
      <c r="B23" s="50"/>
      <c r="C23" s="50"/>
      <c r="D23" s="34">
        <f>B13/C3</f>
        <v>0.1</v>
      </c>
      <c r="E23" s="35"/>
    </row>
    <row r="24" spans="1:5" x14ac:dyDescent="0.3">
      <c r="A24" s="11"/>
      <c r="B24" s="6"/>
      <c r="C24" s="12"/>
      <c r="D24" s="12"/>
      <c r="E24" s="17"/>
    </row>
    <row r="25" spans="1:5" x14ac:dyDescent="0.3">
      <c r="A25" s="21" t="s">
        <v>23</v>
      </c>
      <c r="B25" s="12"/>
      <c r="C25" s="12"/>
      <c r="D25" s="12"/>
      <c r="E25" s="10"/>
    </row>
    <row r="26" spans="1:5" x14ac:dyDescent="0.3">
      <c r="A26" s="11" t="s">
        <v>5</v>
      </c>
      <c r="B26" s="12"/>
      <c r="C26" s="12"/>
      <c r="D26" s="12"/>
      <c r="E26" s="10"/>
    </row>
    <row r="27" spans="1:5" x14ac:dyDescent="0.3">
      <c r="A27" s="11" t="s">
        <v>15</v>
      </c>
      <c r="B27" s="12"/>
      <c r="C27" s="12"/>
      <c r="D27" s="12"/>
      <c r="E27" s="10"/>
    </row>
    <row r="28" spans="1:5" x14ac:dyDescent="0.3">
      <c r="A28" s="11"/>
      <c r="B28" s="12"/>
      <c r="C28" s="12"/>
      <c r="D28" s="12"/>
      <c r="E28" s="10"/>
    </row>
    <row r="29" spans="1:5" x14ac:dyDescent="0.3">
      <c r="A29" s="11"/>
      <c r="B29" s="12"/>
      <c r="C29" s="12"/>
      <c r="D29" s="12"/>
      <c r="E29" s="10"/>
    </row>
    <row r="30" spans="1:5" x14ac:dyDescent="0.3">
      <c r="A30" s="22" t="s">
        <v>2</v>
      </c>
      <c r="B30" s="23"/>
      <c r="C30" s="23"/>
      <c r="D30" s="23"/>
      <c r="E30" s="24"/>
    </row>
    <row r="31" spans="1:5" ht="26.4" customHeight="1" x14ac:dyDescent="0.3">
      <c r="A31" s="25" t="s">
        <v>37</v>
      </c>
      <c r="B31" s="23"/>
      <c r="C31" s="36" t="s">
        <v>16</v>
      </c>
      <c r="D31" s="36"/>
      <c r="E31" s="37"/>
    </row>
    <row r="32" spans="1:5" x14ac:dyDescent="0.3">
      <c r="A32" s="26" t="s">
        <v>38</v>
      </c>
      <c r="B32" s="23"/>
      <c r="C32" s="23" t="s">
        <v>3</v>
      </c>
      <c r="D32" s="23"/>
      <c r="E32" s="24"/>
    </row>
    <row r="33" spans="1:5" x14ac:dyDescent="0.3">
      <c r="A33" s="26" t="s">
        <v>39</v>
      </c>
      <c r="B33" s="23"/>
      <c r="C33" s="23" t="s">
        <v>4</v>
      </c>
      <c r="D33" s="23"/>
      <c r="E33" s="24"/>
    </row>
    <row r="34" spans="1:5" x14ac:dyDescent="0.3">
      <c r="A34" s="26" t="s">
        <v>40</v>
      </c>
      <c r="B34" s="23"/>
      <c r="C34" s="23" t="s">
        <v>4</v>
      </c>
      <c r="D34" s="23"/>
      <c r="E34" s="24"/>
    </row>
    <row r="35" spans="1:5" x14ac:dyDescent="0.3">
      <c r="A35" s="27" t="s">
        <v>41</v>
      </c>
      <c r="B35" s="23"/>
      <c r="C35" s="23" t="s">
        <v>6</v>
      </c>
      <c r="D35" s="23"/>
      <c r="E35" s="24"/>
    </row>
    <row r="36" spans="1:5" ht="28.8" customHeight="1" thickBot="1" x14ac:dyDescent="0.35">
      <c r="A36" s="28" t="s">
        <v>42</v>
      </c>
      <c r="B36" s="29"/>
      <c r="C36" s="38" t="s">
        <v>17</v>
      </c>
      <c r="D36" s="38"/>
      <c r="E36" s="39"/>
    </row>
  </sheetData>
  <sheetProtection algorithmName="SHA-512" hashValue="7RiQrz+HIo3HnthWT49OTSA87YIzOIeavZYiiqsEjYyYBjLaDUjWkaie5IkyvVytSdmjh/a4lCUPunZ9NDjNrw==" saltValue="vrkEVQmlkKElmyxbnm8/6Q==" spinCount="100000" sheet="1" objects="1" scenarios="1"/>
  <mergeCells count="10">
    <mergeCell ref="C31:E31"/>
    <mergeCell ref="C36:E36"/>
    <mergeCell ref="A1:E1"/>
    <mergeCell ref="C15:D16"/>
    <mergeCell ref="E20:E22"/>
    <mergeCell ref="C8:D8"/>
    <mergeCell ref="C9:D9"/>
    <mergeCell ref="A21:C21"/>
    <mergeCell ref="A22:C22"/>
    <mergeCell ref="A23:C23"/>
  </mergeCells>
  <hyperlinks>
    <hyperlink ref="A35" r:id="rId1" xr:uid="{5254421F-F785-4BB2-954A-21788153805D}"/>
    <hyperlink ref="A34" r:id="rId2" xr:uid="{5B21345E-ECCD-4FDD-9627-7324329B4A81}"/>
    <hyperlink ref="A31" r:id="rId3" location="qt-science_center_objects" xr:uid="{50CCA342-68B8-40C8-8366-FE50DA50FE88}"/>
    <hyperlink ref="A36" r:id="rId4" xr:uid="{F46AE840-0DF2-4D81-B5D5-49AE339A0D37}"/>
    <hyperlink ref="A33" r:id="rId5" xr:uid="{E5CAF4F1-8976-4F3F-921D-4CB22665D7DE}"/>
    <hyperlink ref="A32" r:id="rId6" location=":~:text=This%20varies%2C%20but%20most%20studies,water%20per%20room%20per%20year." xr:uid="{E274DD6E-A8A8-432B-928D-4A8CCBE1F9DF}"/>
  </hyperlinks>
  <pageMargins left="0.7" right="0.7" top="0.75" bottom="0.75" header="0.3" footer="0.3"/>
  <pageSetup orientation="portrait" horizontalDpi="4294967293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aquar</dc:creator>
  <cp:lastModifiedBy>aquar</cp:lastModifiedBy>
  <cp:lastPrinted>2020-08-24T06:09:51Z</cp:lastPrinted>
  <dcterms:created xsi:type="dcterms:W3CDTF">2020-08-19T21:00:28Z</dcterms:created>
  <dcterms:modified xsi:type="dcterms:W3CDTF">2021-06-25T15:09:28Z</dcterms:modified>
</cp:coreProperties>
</file>